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8460" windowHeight="6795"/>
  </bookViews>
  <sheets>
    <sheet name="лист" sheetId="7" r:id="rId1"/>
  </sheets>
  <definedNames>
    <definedName name="_xlnm.Print_Area" localSheetId="0">лист!$A$1:$F$44</definedName>
  </definedNames>
  <calcPr calcId="124519"/>
</workbook>
</file>

<file path=xl/calcChain.xml><?xml version="1.0" encoding="utf-8"?>
<calcChain xmlns="http://schemas.openxmlformats.org/spreadsheetml/2006/main">
  <c r="D38" i="7"/>
  <c r="C38"/>
  <c r="E41" l="1"/>
  <c r="F30" l="1"/>
  <c r="F31"/>
  <c r="F18"/>
  <c r="E12"/>
  <c r="F36"/>
  <c r="F39"/>
  <c r="F40"/>
  <c r="F42"/>
  <c r="F43"/>
  <c r="C26"/>
  <c r="C16"/>
  <c r="C13"/>
  <c r="D26" l="1"/>
  <c r="D16"/>
  <c r="D13"/>
  <c r="E13" s="1"/>
  <c r="E18"/>
  <c r="F21" l="1"/>
  <c r="C20" l="1"/>
  <c r="F26" l="1"/>
  <c r="F22"/>
  <c r="F23"/>
  <c r="F24"/>
  <c r="F25"/>
  <c r="F27"/>
  <c r="F28"/>
  <c r="F32"/>
  <c r="F33"/>
  <c r="F34"/>
  <c r="F35"/>
  <c r="D20" l="1"/>
  <c r="E28"/>
  <c r="E29"/>
  <c r="F20" l="1"/>
  <c r="E34"/>
  <c r="F8" l="1"/>
  <c r="F9"/>
  <c r="F10"/>
  <c r="F11"/>
  <c r="F12"/>
  <c r="F13"/>
  <c r="F14"/>
  <c r="F15"/>
  <c r="F16"/>
  <c r="F17"/>
  <c r="F38" l="1"/>
  <c r="C5"/>
  <c r="C37" s="1"/>
  <c r="C44" l="1"/>
  <c r="D5" l="1"/>
  <c r="D37" s="1"/>
  <c r="F37" l="1"/>
  <c r="D44"/>
  <c r="F44" s="1"/>
  <c r="E8" l="1"/>
  <c r="F6" l="1"/>
  <c r="F7"/>
  <c r="E6"/>
  <c r="E7"/>
  <c r="E9"/>
  <c r="E10"/>
  <c r="E11"/>
  <c r="E14"/>
  <c r="E15"/>
  <c r="E16"/>
  <c r="E17"/>
  <c r="E19"/>
  <c r="E21"/>
  <c r="E22"/>
  <c r="E23"/>
  <c r="E24"/>
  <c r="E25"/>
  <c r="E26"/>
  <c r="E27"/>
  <c r="E30"/>
  <c r="E31"/>
  <c r="E32"/>
  <c r="E33"/>
  <c r="E35"/>
  <c r="E36"/>
  <c r="E39"/>
  <c r="E40"/>
  <c r="E42"/>
  <c r="E43"/>
  <c r="E20" l="1"/>
  <c r="E38"/>
  <c r="E5"/>
  <c r="F5"/>
  <c r="E37" l="1"/>
  <c r="E44" l="1"/>
</calcChain>
</file>

<file path=xl/sharedStrings.xml><?xml version="1.0" encoding="utf-8"?>
<sst xmlns="http://schemas.openxmlformats.org/spreadsheetml/2006/main" count="53" uniqueCount="51">
  <si>
    <t>Налог на доходы физических лиц</t>
  </si>
  <si>
    <t>Налог на имущество физических лиц</t>
  </si>
  <si>
    <t>Прочие неналоговые доходы</t>
  </si>
  <si>
    <t>Безвозмездные перечисления</t>
  </si>
  <si>
    <t>Единый налог на вмененный доход для отдельных видов деятельности</t>
  </si>
  <si>
    <t>Единый  сельскохозяйственный налог</t>
  </si>
  <si>
    <t>Налоговые доходы</t>
  </si>
  <si>
    <t>Неналоговые доходы</t>
  </si>
  <si>
    <t>Возврат остатков прошлых лет субсидий и субвенций из бюджетов городских округов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</si>
  <si>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</t>
  </si>
  <si>
    <t xml:space="preserve">Доходы от перечисления части прибыли, остающейся после уплаты налогов и иных обязательных платежей муниципальных унитарных  предприятий, созданных городскими округами </t>
  </si>
  <si>
    <t>Отклонение</t>
  </si>
  <si>
    <t xml:space="preserve">из них:                                                                                                                    Безвозмездные поступления от других бюджетов </t>
  </si>
  <si>
    <t>Земельный налог, в т.ч.:</t>
  </si>
  <si>
    <t>Государственная пошлина, в т.ч.:</t>
  </si>
  <si>
    <t>Плата за негативное воздействие на окружающую среду</t>
  </si>
  <si>
    <t>плата за найм жил. помещений</t>
  </si>
  <si>
    <t>по делам, рассматр. в судах общ. юрисдикции</t>
  </si>
  <si>
    <t>Доходы бюджетов городских округов от возврата бюджетными учреждениями и автономными учреждениями  остатков субсидий прошлых лет</t>
  </si>
  <si>
    <t>Акцизы по подакцизным товарам (продукции)</t>
  </si>
  <si>
    <t>Доходы от реализации 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</si>
  <si>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физические лица</t>
  </si>
  <si>
    <t>юридические лица</t>
  </si>
  <si>
    <t>Доходы,  получаемые в виде арендной платы за земельные участки,  государственная собственность на которые 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</si>
  <si>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имущества,находящегося в оперативном  управлении органов управления городских округов  и созданных ими учреждений  (за исключением имущества муниципальных бюджетных и автономных учреждений)</t>
  </si>
  <si>
    <t>Темп роста (%)</t>
  </si>
  <si>
    <t>№ п/п</t>
  </si>
  <si>
    <t>Наименование показателей</t>
  </si>
  <si>
    <t>Доходы от продажи земельных участков, находящихся в государственной и муниципальной собственности</t>
  </si>
  <si>
    <t>Итого налоговые и неналоговые доходы</t>
  </si>
  <si>
    <t>Всего доходов</t>
  </si>
  <si>
    <t>Доходы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</si>
  <si>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Штрафные санкции, возмещение ущерба</t>
  </si>
  <si>
    <t>(тыс. рублей)</t>
  </si>
  <si>
    <t>Прочие поступления от использования  имущества, находящегося в собственности городских округов, в т.ч.:</t>
  </si>
  <si>
    <t>Задолженность и перерасчеты по отмененным налогам, сборам и иным обязательным платежам</t>
  </si>
  <si>
    <t>13</t>
  </si>
  <si>
    <t>Налог, взимаемый в связи с применением упрощенной системы налогообложения</t>
  </si>
  <si>
    <t>Приложение 2</t>
  </si>
  <si>
    <t>Административные платежи и сборы</t>
  </si>
  <si>
    <t>плата по договорам  на установку и эксплуатацию рекламной конструкции</t>
  </si>
  <si>
    <t>плата за предоставление права на размещ. и эксп. нестац. торгового объекта и плата за право заключения договора на установку и эксплуатацию рекламной конструкции</t>
  </si>
  <si>
    <t>Доходы от оказания платных услуг (работ) и компенсации затрат государства</t>
  </si>
  <si>
    <t>за выдачу разрешения на уст. рекламной конструкции</t>
  </si>
  <si>
    <t>Налог, взимаемый в связи с применением патентной системы налогообложения</t>
  </si>
  <si>
    <t>-</t>
  </si>
  <si>
    <t xml:space="preserve">Сравнительный анализ поступления доходов в бюджет города Ставрополя за январь-октябрь 2023-2024 гг.                                                                                                                                 </t>
  </si>
  <si>
    <t>Поступило за  январь-октябрь     2024 года</t>
  </si>
  <si>
    <t>Перечисления для осуществления возврата излишне уплаченнных или излишне взысканных  сумм налогов, сборов и иных платежей</t>
  </si>
  <si>
    <t>Безвозмездные поступления от государственных (муниципальных) организаций</t>
  </si>
  <si>
    <t>Поступило за   январь-октябрь       2023 года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</si>
</sst>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0" xfId="0" applyFont="1" applyFill="1"/>
    <xf numFmtId="3" fontId="5" fillId="0" borderId="1" xfId="0" applyNumberFormat="1" applyFont="1" applyFill="1" applyBorder="1"/>
    <xf numFmtId="164" fontId="5" fillId="0" borderId="13" xfId="0" applyNumberFormat="1" applyFont="1" applyFill="1" applyBorder="1"/>
    <xf numFmtId="3" fontId="6" fillId="2" borderId="2" xfId="0" applyNumberFormat="1" applyFont="1" applyFill="1" applyBorder="1"/>
    <xf numFmtId="3" fontId="6" fillId="0" borderId="1" xfId="0" applyNumberFormat="1" applyFont="1" applyFill="1" applyBorder="1"/>
    <xf numFmtId="164" fontId="6" fillId="0" borderId="13" xfId="0" applyNumberFormat="1" applyFont="1" applyFill="1" applyBorder="1"/>
    <xf numFmtId="3" fontId="6" fillId="0" borderId="2" xfId="0" applyNumberFormat="1" applyFont="1" applyFill="1" applyBorder="1"/>
    <xf numFmtId="3" fontId="7" fillId="2" borderId="2" xfId="0" applyNumberFormat="1" applyFont="1" applyFill="1" applyBorder="1"/>
    <xf numFmtId="3" fontId="7" fillId="0" borderId="1" xfId="0" applyNumberFormat="1" applyFont="1" applyFill="1" applyBorder="1"/>
    <xf numFmtId="3" fontId="7" fillId="0" borderId="2" xfId="0" applyNumberFormat="1" applyFont="1" applyFill="1" applyBorder="1"/>
    <xf numFmtId="3" fontId="5" fillId="0" borderId="2" xfId="0" applyNumberFormat="1" applyFont="1" applyFill="1" applyBorder="1"/>
    <xf numFmtId="3" fontId="5" fillId="0" borderId="4" xfId="0" applyNumberFormat="1" applyFont="1" applyFill="1" applyBorder="1"/>
    <xf numFmtId="3" fontId="5" fillId="0" borderId="5" xfId="0" applyNumberFormat="1" applyFont="1" applyFill="1" applyBorder="1"/>
    <xf numFmtId="0" fontId="4" fillId="0" borderId="0" xfId="0" applyFont="1" applyFill="1"/>
    <xf numFmtId="0" fontId="3" fillId="0" borderId="0" xfId="0" applyFont="1" applyFill="1"/>
    <xf numFmtId="0" fontId="1" fillId="0" borderId="0" xfId="0" applyFont="1" applyFill="1" applyAlignment="1">
      <alignment wrapText="1"/>
    </xf>
    <xf numFmtId="164" fontId="5" fillId="0" borderId="14" xfId="0" applyNumberFormat="1" applyFont="1" applyFill="1" applyBorder="1"/>
    <xf numFmtId="164" fontId="7" fillId="0" borderId="13" xfId="0" applyNumberFormat="1" applyFont="1" applyFill="1" applyBorder="1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wrapText="1"/>
    </xf>
    <xf numFmtId="0" fontId="6" fillId="0" borderId="0" xfId="0" applyFont="1" applyFill="1"/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4" fontId="6" fillId="2" borderId="8" xfId="0" applyNumberFormat="1" applyFont="1" applyFill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14" fontId="6" fillId="0" borderId="6" xfId="0" applyNumberFormat="1" applyFont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wrapText="1"/>
    </xf>
    <xf numFmtId="0" fontId="9" fillId="0" borderId="9" xfId="0" applyFont="1" applyFill="1" applyBorder="1" applyAlignment="1">
      <alignment horizontal="center"/>
    </xf>
    <xf numFmtId="0" fontId="9" fillId="0" borderId="2" xfId="0" applyFont="1" applyFill="1" applyBorder="1" applyAlignment="1">
      <alignment wrapText="1"/>
    </xf>
    <xf numFmtId="0" fontId="12" fillId="0" borderId="2" xfId="0" applyFont="1" applyFill="1" applyBorder="1" applyAlignment="1">
      <alignment wrapText="1"/>
    </xf>
    <xf numFmtId="0" fontId="10" fillId="0" borderId="9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wrapText="1"/>
    </xf>
    <xf numFmtId="49" fontId="9" fillId="0" borderId="9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wrapText="1"/>
    </xf>
    <xf numFmtId="0" fontId="9" fillId="2" borderId="2" xfId="0" applyFont="1" applyFill="1" applyBorder="1" applyAlignment="1">
      <alignment wrapText="1"/>
    </xf>
    <xf numFmtId="0" fontId="9" fillId="0" borderId="2" xfId="0" applyFont="1" applyFill="1" applyBorder="1" applyAlignment="1">
      <alignment vertical="top" wrapText="1"/>
    </xf>
    <xf numFmtId="0" fontId="1" fillId="0" borderId="0" xfId="0" applyFont="1" applyFill="1" applyAlignment="1">
      <alignment vertical="top"/>
    </xf>
    <xf numFmtId="0" fontId="12" fillId="0" borderId="2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right"/>
    </xf>
    <xf numFmtId="0" fontId="8" fillId="0" borderId="0" xfId="0" applyFont="1" applyAlignment="1">
      <alignment horizontal="center"/>
    </xf>
    <xf numFmtId="14" fontId="6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Fill="1" applyBorder="1"/>
    <xf numFmtId="164" fontId="6" fillId="0" borderId="0" xfId="0" applyNumberFormat="1" applyFont="1" applyFill="1" applyBorder="1"/>
    <xf numFmtId="164" fontId="7" fillId="0" borderId="0" xfId="0" applyNumberFormat="1" applyFont="1" applyFill="1" applyBorder="1"/>
    <xf numFmtId="164" fontId="7" fillId="0" borderId="0" xfId="0" applyNumberFormat="1" applyFont="1" applyFill="1" applyBorder="1" applyAlignment="1">
      <alignment horizontal="right"/>
    </xf>
    <xf numFmtId="164" fontId="6" fillId="0" borderId="0" xfId="0" applyNumberFormat="1" applyFont="1" applyFill="1" applyBorder="1" applyAlignment="1">
      <alignment horizontal="right"/>
    </xf>
    <xf numFmtId="164" fontId="7" fillId="0" borderId="13" xfId="0" applyNumberFormat="1" applyFont="1" applyFill="1" applyBorder="1" applyAlignment="1">
      <alignment horizontal="right"/>
    </xf>
    <xf numFmtId="0" fontId="9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14" fontId="6" fillId="0" borderId="8" xfId="0" applyNumberFormat="1" applyFont="1" applyBorder="1" applyAlignment="1">
      <alignment horizontal="center" vertical="center" wrapText="1"/>
    </xf>
    <xf numFmtId="164" fontId="6" fillId="0" borderId="13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5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9" fillId="0" borderId="9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 wrapText="1"/>
    </xf>
    <xf numFmtId="0" fontId="10" fillId="0" borderId="5" xfId="0" applyFont="1" applyFill="1" applyBorder="1" applyAlignment="1">
      <alignment horizontal="left" wrapText="1"/>
    </xf>
    <xf numFmtId="0" fontId="9" fillId="0" borderId="10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0" fillId="0" borderId="9" xfId="0" applyFont="1" applyFill="1" applyBorder="1" applyAlignment="1">
      <alignment horizontal="left" wrapText="1"/>
    </xf>
    <xf numFmtId="0" fontId="10" fillId="0" borderId="2" xfId="0" applyFont="1" applyFill="1" applyBorder="1" applyAlignment="1">
      <alignment horizontal="left" wrapText="1"/>
    </xf>
    <xf numFmtId="0" fontId="9" fillId="0" borderId="11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N46"/>
  <sheetViews>
    <sheetView tabSelected="1" view="pageBreakPreview" zoomScale="60" workbookViewId="0">
      <selection activeCell="C5" sqref="C5"/>
    </sheetView>
  </sheetViews>
  <sheetFormatPr defaultColWidth="9.140625" defaultRowHeight="12.75"/>
  <cols>
    <col min="1" max="1" width="4.42578125" style="3" customWidth="1"/>
    <col min="2" max="2" width="72.28515625" style="2" customWidth="1"/>
    <col min="3" max="3" width="14.28515625" style="4" customWidth="1"/>
    <col min="4" max="4" width="14" style="4" customWidth="1"/>
    <col min="5" max="5" width="12.7109375" style="4" customWidth="1"/>
    <col min="6" max="6" width="10" style="4" customWidth="1"/>
    <col min="7" max="8" width="4.140625" style="4" customWidth="1"/>
    <col min="9" max="16384" width="9.140625" style="4"/>
  </cols>
  <sheetData>
    <row r="1" spans="1:222" ht="15.75">
      <c r="A1" s="23"/>
      <c r="B1" s="24"/>
      <c r="C1" s="25"/>
      <c r="D1" s="25"/>
      <c r="E1" s="58" t="s">
        <v>38</v>
      </c>
      <c r="F1" s="58"/>
      <c r="G1" s="45"/>
    </row>
    <row r="2" spans="1:222" ht="19.5" customHeight="1">
      <c r="A2" s="59" t="s">
        <v>46</v>
      </c>
      <c r="B2" s="60"/>
      <c r="C2" s="60"/>
      <c r="D2" s="60"/>
      <c r="E2" s="60"/>
      <c r="F2" s="60"/>
      <c r="G2" s="46"/>
    </row>
    <row r="3" spans="1:222" ht="20.25" customHeight="1" thickBot="1">
      <c r="A3" s="23"/>
      <c r="B3" s="24"/>
      <c r="C3" s="25"/>
      <c r="D3" s="25"/>
      <c r="E3" s="58" t="s">
        <v>33</v>
      </c>
      <c r="F3" s="58"/>
      <c r="G3" s="45"/>
    </row>
    <row r="4" spans="1:222" ht="62.25" customHeight="1">
      <c r="A4" s="26" t="s">
        <v>26</v>
      </c>
      <c r="B4" s="27" t="s">
        <v>27</v>
      </c>
      <c r="C4" s="56" t="s">
        <v>50</v>
      </c>
      <c r="D4" s="28" t="s">
        <v>47</v>
      </c>
      <c r="E4" s="29" t="s">
        <v>11</v>
      </c>
      <c r="F4" s="30" t="s">
        <v>25</v>
      </c>
      <c r="G4" s="47"/>
    </row>
    <row r="5" spans="1:222" s="1" customFormat="1" ht="17.45" customHeight="1">
      <c r="A5" s="31"/>
      <c r="B5" s="32" t="s">
        <v>6</v>
      </c>
      <c r="C5" s="6">
        <f>C6+C7+C8+C9+C10+C11+C12+C13+C16+C19</f>
        <v>4305144</v>
      </c>
      <c r="D5" s="6">
        <f>D6+D7+D8+D9+D10+D11+D12+D13+D16+D19</f>
        <v>5531580</v>
      </c>
      <c r="E5" s="6">
        <f>D5-C5</f>
        <v>1226436</v>
      </c>
      <c r="F5" s="7">
        <f>D5/C5*100</f>
        <v>128.48768821670075</v>
      </c>
      <c r="G5" s="48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</row>
    <row r="6" spans="1:222" ht="15.75">
      <c r="A6" s="33">
        <v>1</v>
      </c>
      <c r="B6" s="34" t="s">
        <v>0</v>
      </c>
      <c r="C6" s="8">
        <v>2811404</v>
      </c>
      <c r="D6" s="8">
        <v>3482280</v>
      </c>
      <c r="E6" s="9">
        <f t="shared" ref="E6:E44" si="0">D6-C6</f>
        <v>670876</v>
      </c>
      <c r="F6" s="10">
        <f t="shared" ref="F6:F44" si="1">D6/C6*100</f>
        <v>123.86266790543088</v>
      </c>
      <c r="G6" s="49"/>
    </row>
    <row r="7" spans="1:222" ht="15.75">
      <c r="A7" s="33">
        <v>2</v>
      </c>
      <c r="B7" s="34" t="s">
        <v>19</v>
      </c>
      <c r="C7" s="8">
        <v>25136</v>
      </c>
      <c r="D7" s="8">
        <v>28041</v>
      </c>
      <c r="E7" s="9">
        <f t="shared" si="0"/>
        <v>2905</v>
      </c>
      <c r="F7" s="10">
        <f t="shared" si="1"/>
        <v>111.5571292170592</v>
      </c>
      <c r="G7" s="49"/>
    </row>
    <row r="8" spans="1:222" ht="16.5" customHeight="1">
      <c r="A8" s="33">
        <v>3</v>
      </c>
      <c r="B8" s="42" t="s">
        <v>37</v>
      </c>
      <c r="C8" s="8">
        <v>657055</v>
      </c>
      <c r="D8" s="8">
        <v>953016</v>
      </c>
      <c r="E8" s="9">
        <f t="shared" si="0"/>
        <v>295961</v>
      </c>
      <c r="F8" s="10">
        <f t="shared" si="1"/>
        <v>145.04356560714095</v>
      </c>
      <c r="G8" s="49"/>
      <c r="I8" s="43"/>
    </row>
    <row r="9" spans="1:222" ht="18.600000000000001" customHeight="1">
      <c r="A9" s="54">
        <v>4</v>
      </c>
      <c r="B9" s="34" t="s">
        <v>4</v>
      </c>
      <c r="C9" s="8">
        <v>-5369</v>
      </c>
      <c r="D9" s="8">
        <v>443</v>
      </c>
      <c r="E9" s="9">
        <f t="shared" si="0"/>
        <v>5812</v>
      </c>
      <c r="F9" s="10">
        <f t="shared" si="1"/>
        <v>-8.2510709629353691</v>
      </c>
      <c r="G9" s="49"/>
    </row>
    <row r="10" spans="1:222" ht="15.75">
      <c r="A10" s="54">
        <v>5</v>
      </c>
      <c r="B10" s="34" t="s">
        <v>5</v>
      </c>
      <c r="C10" s="8">
        <v>9955</v>
      </c>
      <c r="D10" s="8">
        <v>16045</v>
      </c>
      <c r="E10" s="9">
        <f t="shared" si="0"/>
        <v>6090</v>
      </c>
      <c r="F10" s="10">
        <f t="shared" si="1"/>
        <v>161.17528879959821</v>
      </c>
      <c r="G10" s="49"/>
    </row>
    <row r="11" spans="1:222" ht="15.6" customHeight="1">
      <c r="A11" s="54">
        <v>6</v>
      </c>
      <c r="B11" s="34" t="s">
        <v>44</v>
      </c>
      <c r="C11" s="8">
        <v>70864</v>
      </c>
      <c r="D11" s="8">
        <v>169647</v>
      </c>
      <c r="E11" s="9">
        <f t="shared" si="0"/>
        <v>98783</v>
      </c>
      <c r="F11" s="10">
        <f t="shared" si="1"/>
        <v>239.39800180627682</v>
      </c>
      <c r="G11" s="49"/>
    </row>
    <row r="12" spans="1:222" ht="15.75">
      <c r="A12" s="54">
        <v>7</v>
      </c>
      <c r="B12" s="34" t="s">
        <v>1</v>
      </c>
      <c r="C12" s="8">
        <v>334715</v>
      </c>
      <c r="D12" s="8">
        <v>363335</v>
      </c>
      <c r="E12" s="9">
        <f t="shared" si="0"/>
        <v>28620</v>
      </c>
      <c r="F12" s="10">
        <f t="shared" si="1"/>
        <v>108.55055793734969</v>
      </c>
      <c r="G12" s="49"/>
    </row>
    <row r="13" spans="1:222" ht="15.75">
      <c r="A13" s="65">
        <v>8</v>
      </c>
      <c r="B13" s="34" t="s">
        <v>13</v>
      </c>
      <c r="C13" s="8">
        <f t="shared" ref="C13" si="2">C14+C15</f>
        <v>317767</v>
      </c>
      <c r="D13" s="8">
        <f>D14+D15</f>
        <v>407041</v>
      </c>
      <c r="E13" s="9">
        <f t="shared" si="0"/>
        <v>89274</v>
      </c>
      <c r="F13" s="10">
        <f t="shared" si="1"/>
        <v>128.0941696274314</v>
      </c>
      <c r="G13" s="49"/>
    </row>
    <row r="14" spans="1:222" s="19" customFormat="1" ht="15" customHeight="1">
      <c r="A14" s="66"/>
      <c r="B14" s="35" t="s">
        <v>22</v>
      </c>
      <c r="C14" s="12">
        <v>245831</v>
      </c>
      <c r="D14" s="12">
        <v>321001</v>
      </c>
      <c r="E14" s="13">
        <f t="shared" si="0"/>
        <v>75170</v>
      </c>
      <c r="F14" s="22">
        <f t="shared" si="1"/>
        <v>130.577917349724</v>
      </c>
      <c r="G14" s="50"/>
    </row>
    <row r="15" spans="1:222" s="19" customFormat="1" ht="15.75">
      <c r="A15" s="67"/>
      <c r="B15" s="35" t="s">
        <v>21</v>
      </c>
      <c r="C15" s="12">
        <v>71936</v>
      </c>
      <c r="D15" s="12">
        <v>86040</v>
      </c>
      <c r="E15" s="13">
        <f t="shared" si="0"/>
        <v>14104</v>
      </c>
      <c r="F15" s="22">
        <f t="shared" si="1"/>
        <v>119.60631672597866</v>
      </c>
      <c r="G15" s="50"/>
    </row>
    <row r="16" spans="1:222" ht="15.75">
      <c r="A16" s="65">
        <v>9</v>
      </c>
      <c r="B16" s="34" t="s">
        <v>14</v>
      </c>
      <c r="C16" s="8">
        <f>C17+C18</f>
        <v>83617</v>
      </c>
      <c r="D16" s="8">
        <f t="shared" ref="D16" si="3">D17+D18</f>
        <v>111732</v>
      </c>
      <c r="E16" s="9">
        <f t="shared" si="0"/>
        <v>28115</v>
      </c>
      <c r="F16" s="10">
        <f t="shared" si="1"/>
        <v>133.62354545128383</v>
      </c>
      <c r="G16" s="49"/>
    </row>
    <row r="17" spans="1:222" s="18" customFormat="1" ht="15.75">
      <c r="A17" s="70"/>
      <c r="B17" s="35" t="s">
        <v>17</v>
      </c>
      <c r="C17" s="12">
        <v>83607</v>
      </c>
      <c r="D17" s="12">
        <v>111687</v>
      </c>
      <c r="E17" s="13">
        <f t="shared" si="0"/>
        <v>28080</v>
      </c>
      <c r="F17" s="22">
        <f t="shared" si="1"/>
        <v>133.58570454627005</v>
      </c>
      <c r="G17" s="50"/>
    </row>
    <row r="18" spans="1:222" s="18" customFormat="1" ht="15.75">
      <c r="A18" s="71"/>
      <c r="B18" s="35" t="s">
        <v>43</v>
      </c>
      <c r="C18" s="12">
        <v>10</v>
      </c>
      <c r="D18" s="12">
        <v>45</v>
      </c>
      <c r="E18" s="13">
        <f t="shared" si="0"/>
        <v>35</v>
      </c>
      <c r="F18" s="22">
        <f t="shared" si="1"/>
        <v>450</v>
      </c>
      <c r="G18" s="51"/>
    </row>
    <row r="19" spans="1:222" ht="30">
      <c r="A19" s="54">
        <v>10</v>
      </c>
      <c r="B19" s="34" t="s">
        <v>35</v>
      </c>
      <c r="C19" s="8">
        <v>0</v>
      </c>
      <c r="D19" s="8">
        <v>0</v>
      </c>
      <c r="E19" s="9">
        <f t="shared" si="0"/>
        <v>0</v>
      </c>
      <c r="F19" s="53" t="s">
        <v>45</v>
      </c>
      <c r="G19" s="52"/>
    </row>
    <row r="20" spans="1:222" s="1" customFormat="1" ht="16.899999999999999" customHeight="1">
      <c r="A20" s="36"/>
      <c r="B20" s="37" t="s">
        <v>7</v>
      </c>
      <c r="C20" s="15">
        <f>C21+C22+C23+C24+C25+C26+C30+C31+C32+C33+C35+C36+C34</f>
        <v>723431</v>
      </c>
      <c r="D20" s="15">
        <f>D21+D22+D23+D24+D25+D26+D30+D31+D32+D33+D35+D36+D34</f>
        <v>670295</v>
      </c>
      <c r="E20" s="15">
        <f>E21+E22+E23+E24+E25+E26+E30+E31+E32+E33+E35+E36+E34</f>
        <v>-53136</v>
      </c>
      <c r="F20" s="7">
        <f t="shared" si="1"/>
        <v>92.65500096069978</v>
      </c>
      <c r="G20" s="48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</row>
    <row r="21" spans="1:222" ht="42" customHeight="1">
      <c r="A21" s="54">
        <v>11</v>
      </c>
      <c r="B21" s="34" t="s">
        <v>9</v>
      </c>
      <c r="C21" s="11">
        <v>1989</v>
      </c>
      <c r="D21" s="11">
        <v>4791</v>
      </c>
      <c r="E21" s="9">
        <f t="shared" si="0"/>
        <v>2802</v>
      </c>
      <c r="F21" s="10">
        <f t="shared" si="1"/>
        <v>240.87481146304674</v>
      </c>
      <c r="G21" s="49"/>
    </row>
    <row r="22" spans="1:222" ht="60" customHeight="1">
      <c r="A22" s="54">
        <v>12</v>
      </c>
      <c r="B22" s="34" t="s">
        <v>23</v>
      </c>
      <c r="C22" s="11">
        <v>340665</v>
      </c>
      <c r="D22" s="11">
        <v>387501</v>
      </c>
      <c r="E22" s="9">
        <f t="shared" si="0"/>
        <v>46836</v>
      </c>
      <c r="F22" s="10">
        <f t="shared" si="1"/>
        <v>113.74840385716172</v>
      </c>
      <c r="G22" s="49"/>
    </row>
    <row r="23" spans="1:222" ht="63.75" customHeight="1">
      <c r="A23" s="38" t="s">
        <v>36</v>
      </c>
      <c r="B23" s="39" t="s">
        <v>31</v>
      </c>
      <c r="C23" s="8">
        <v>20545</v>
      </c>
      <c r="D23" s="8">
        <v>15305</v>
      </c>
      <c r="E23" s="9">
        <f t="shared" si="0"/>
        <v>-5240</v>
      </c>
      <c r="F23" s="10">
        <f t="shared" si="1"/>
        <v>74.495010951569725</v>
      </c>
      <c r="G23" s="49"/>
    </row>
    <row r="24" spans="1:222" ht="48.75" customHeight="1">
      <c r="A24" s="55">
        <v>14</v>
      </c>
      <c r="B24" s="42" t="s">
        <v>24</v>
      </c>
      <c r="C24" s="11">
        <v>42929</v>
      </c>
      <c r="D24" s="11">
        <v>41917</v>
      </c>
      <c r="E24" s="9">
        <f t="shared" si="0"/>
        <v>-1012</v>
      </c>
      <c r="F24" s="10">
        <f t="shared" si="1"/>
        <v>97.642619208460474</v>
      </c>
      <c r="G24" s="49"/>
    </row>
    <row r="25" spans="1:222" ht="44.25" customHeight="1">
      <c r="A25" s="55">
        <v>16</v>
      </c>
      <c r="B25" s="34" t="s">
        <v>10</v>
      </c>
      <c r="C25" s="11">
        <v>4027</v>
      </c>
      <c r="D25" s="11">
        <v>4869</v>
      </c>
      <c r="E25" s="9">
        <f t="shared" si="0"/>
        <v>842</v>
      </c>
      <c r="F25" s="10">
        <f t="shared" si="1"/>
        <v>120.90886516016886</v>
      </c>
      <c r="G25" s="49"/>
    </row>
    <row r="26" spans="1:222" ht="26.25" customHeight="1">
      <c r="A26" s="65">
        <v>17</v>
      </c>
      <c r="B26" s="34" t="s">
        <v>34</v>
      </c>
      <c r="C26" s="8">
        <f>C27+C28+C29</f>
        <v>3588</v>
      </c>
      <c r="D26" s="8">
        <f>D27+D28+D29</f>
        <v>13084</v>
      </c>
      <c r="E26" s="9">
        <f t="shared" si="0"/>
        <v>9496</v>
      </c>
      <c r="F26" s="10">
        <f t="shared" si="1"/>
        <v>364.65997770345598</v>
      </c>
      <c r="G26" s="49"/>
    </row>
    <row r="27" spans="1:222" s="18" customFormat="1" ht="16.5" customHeight="1">
      <c r="A27" s="70"/>
      <c r="B27" s="44" t="s">
        <v>40</v>
      </c>
      <c r="C27" s="14">
        <v>1220</v>
      </c>
      <c r="D27" s="14">
        <v>1184</v>
      </c>
      <c r="E27" s="13">
        <f t="shared" si="0"/>
        <v>-36</v>
      </c>
      <c r="F27" s="22">
        <f t="shared" si="1"/>
        <v>97.049180327868854</v>
      </c>
      <c r="G27" s="50"/>
    </row>
    <row r="28" spans="1:222" s="18" customFormat="1" ht="15.6" customHeight="1">
      <c r="A28" s="70"/>
      <c r="B28" s="35" t="s">
        <v>16</v>
      </c>
      <c r="C28" s="14">
        <v>2368</v>
      </c>
      <c r="D28" s="14">
        <v>2947</v>
      </c>
      <c r="E28" s="13">
        <f t="shared" si="0"/>
        <v>579</v>
      </c>
      <c r="F28" s="22">
        <f t="shared" si="1"/>
        <v>124.45101351351352</v>
      </c>
      <c r="G28" s="50"/>
    </row>
    <row r="29" spans="1:222" s="18" customFormat="1" ht="42" customHeight="1">
      <c r="A29" s="67"/>
      <c r="B29" s="35" t="s">
        <v>41</v>
      </c>
      <c r="C29" s="14">
        <v>0</v>
      </c>
      <c r="D29" s="14">
        <v>8953</v>
      </c>
      <c r="E29" s="13">
        <f t="shared" si="0"/>
        <v>8953</v>
      </c>
      <c r="F29" s="53" t="s">
        <v>45</v>
      </c>
      <c r="G29" s="51"/>
    </row>
    <row r="30" spans="1:222" ht="15" customHeight="1">
      <c r="A30" s="54">
        <v>18</v>
      </c>
      <c r="B30" s="34" t="s">
        <v>15</v>
      </c>
      <c r="C30" s="11">
        <v>1871</v>
      </c>
      <c r="D30" s="11">
        <v>2267</v>
      </c>
      <c r="E30" s="9">
        <f t="shared" si="0"/>
        <v>396</v>
      </c>
      <c r="F30" s="22">
        <f t="shared" si="1"/>
        <v>121.16515232495992</v>
      </c>
      <c r="G30" s="49"/>
    </row>
    <row r="31" spans="1:222" ht="14.25" customHeight="1">
      <c r="A31" s="54">
        <v>19</v>
      </c>
      <c r="B31" s="34" t="s">
        <v>42</v>
      </c>
      <c r="C31" s="8">
        <v>45893</v>
      </c>
      <c r="D31" s="8">
        <v>34249</v>
      </c>
      <c r="E31" s="9">
        <f t="shared" si="0"/>
        <v>-11644</v>
      </c>
      <c r="F31" s="22">
        <f t="shared" si="1"/>
        <v>74.62793890135751</v>
      </c>
      <c r="G31" s="49"/>
    </row>
    <row r="32" spans="1:222" ht="60.75" customHeight="1">
      <c r="A32" s="54">
        <v>20</v>
      </c>
      <c r="B32" s="42" t="s">
        <v>20</v>
      </c>
      <c r="C32" s="11">
        <v>19840</v>
      </c>
      <c r="D32" s="11">
        <v>17077</v>
      </c>
      <c r="E32" s="9">
        <f t="shared" si="0"/>
        <v>-2763</v>
      </c>
      <c r="F32" s="10">
        <f t="shared" si="1"/>
        <v>86.073588709677423</v>
      </c>
      <c r="G32" s="49"/>
    </row>
    <row r="33" spans="1:222" ht="26.25" customHeight="1">
      <c r="A33" s="54">
        <v>21</v>
      </c>
      <c r="B33" s="34" t="s">
        <v>28</v>
      </c>
      <c r="C33" s="11">
        <v>144597</v>
      </c>
      <c r="D33" s="11">
        <v>122242</v>
      </c>
      <c r="E33" s="9">
        <f t="shared" si="0"/>
        <v>-22355</v>
      </c>
      <c r="F33" s="10">
        <f t="shared" si="1"/>
        <v>84.539789898822249</v>
      </c>
      <c r="G33" s="49"/>
    </row>
    <row r="34" spans="1:222" ht="15.75">
      <c r="A34" s="55">
        <v>22</v>
      </c>
      <c r="B34" s="34" t="s">
        <v>39</v>
      </c>
      <c r="C34" s="11">
        <v>8585</v>
      </c>
      <c r="D34" s="11">
        <v>0</v>
      </c>
      <c r="E34" s="9">
        <f t="shared" si="0"/>
        <v>-8585</v>
      </c>
      <c r="F34" s="10">
        <f t="shared" si="1"/>
        <v>0</v>
      </c>
      <c r="G34" s="49"/>
    </row>
    <row r="35" spans="1:222" ht="15" customHeight="1">
      <c r="A35" s="55">
        <v>23</v>
      </c>
      <c r="B35" s="34" t="s">
        <v>32</v>
      </c>
      <c r="C35" s="11">
        <v>80801</v>
      </c>
      <c r="D35" s="11">
        <v>22171</v>
      </c>
      <c r="E35" s="9">
        <f t="shared" si="0"/>
        <v>-58630</v>
      </c>
      <c r="F35" s="10">
        <f t="shared" si="1"/>
        <v>27.439016843850943</v>
      </c>
      <c r="G35" s="49"/>
    </row>
    <row r="36" spans="1:222" ht="15" customHeight="1">
      <c r="A36" s="54">
        <v>24</v>
      </c>
      <c r="B36" s="34" t="s">
        <v>2</v>
      </c>
      <c r="C36" s="11">
        <v>8101</v>
      </c>
      <c r="D36" s="11">
        <v>4822</v>
      </c>
      <c r="E36" s="9">
        <f t="shared" si="0"/>
        <v>-3279</v>
      </c>
      <c r="F36" s="10">
        <f t="shared" si="1"/>
        <v>59.523515615356125</v>
      </c>
      <c r="G36" s="49"/>
    </row>
    <row r="37" spans="1:222" s="1" customFormat="1" ht="15.75">
      <c r="A37" s="68" t="s">
        <v>29</v>
      </c>
      <c r="B37" s="69"/>
      <c r="C37" s="15">
        <f>C5+C20</f>
        <v>5028575</v>
      </c>
      <c r="D37" s="15">
        <f>D5+D20</f>
        <v>6201875</v>
      </c>
      <c r="E37" s="6">
        <f t="shared" si="0"/>
        <v>1173300</v>
      </c>
      <c r="F37" s="7">
        <f t="shared" si="1"/>
        <v>123.33265388305831</v>
      </c>
      <c r="G37" s="48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</row>
    <row r="38" spans="1:222" s="5" customFormat="1" ht="15.75">
      <c r="A38" s="61">
        <v>25</v>
      </c>
      <c r="B38" s="40" t="s">
        <v>3</v>
      </c>
      <c r="C38" s="15">
        <f>C39+C40+C42+C43+C41</f>
        <v>9535343</v>
      </c>
      <c r="D38" s="15">
        <f>D39+D40+D42+D43+D41</f>
        <v>9929999</v>
      </c>
      <c r="E38" s="6">
        <f t="shared" si="0"/>
        <v>394656</v>
      </c>
      <c r="F38" s="7">
        <f t="shared" si="1"/>
        <v>104.13887575937227</v>
      </c>
      <c r="G38" s="48"/>
    </row>
    <row r="39" spans="1:222" ht="26.25" customHeight="1">
      <c r="A39" s="61"/>
      <c r="B39" s="34" t="s">
        <v>12</v>
      </c>
      <c r="C39" s="11">
        <v>9611252</v>
      </c>
      <c r="D39" s="11">
        <v>9962662</v>
      </c>
      <c r="E39" s="9">
        <f t="shared" si="0"/>
        <v>351410</v>
      </c>
      <c r="F39" s="10">
        <f t="shared" si="1"/>
        <v>103.65623542073395</v>
      </c>
      <c r="G39" s="49"/>
    </row>
    <row r="40" spans="1:222" ht="15" customHeight="1">
      <c r="A40" s="61"/>
      <c r="B40" s="41" t="s">
        <v>49</v>
      </c>
      <c r="C40" s="11">
        <v>44</v>
      </c>
      <c r="D40" s="11">
        <v>0</v>
      </c>
      <c r="E40" s="9">
        <f t="shared" si="0"/>
        <v>-44</v>
      </c>
      <c r="F40" s="10">
        <f t="shared" si="1"/>
        <v>0</v>
      </c>
      <c r="G40" s="49"/>
    </row>
    <row r="41" spans="1:222" ht="30">
      <c r="A41" s="61"/>
      <c r="B41" s="41" t="s">
        <v>48</v>
      </c>
      <c r="C41" s="11">
        <v>0</v>
      </c>
      <c r="D41" s="11">
        <v>-3</v>
      </c>
      <c r="E41" s="9">
        <f t="shared" si="0"/>
        <v>-3</v>
      </c>
      <c r="F41" s="57" t="s">
        <v>45</v>
      </c>
      <c r="G41" s="49"/>
    </row>
    <row r="42" spans="1:222" ht="27" customHeight="1">
      <c r="A42" s="61"/>
      <c r="B42" s="41" t="s">
        <v>18</v>
      </c>
      <c r="C42" s="11">
        <v>3463</v>
      </c>
      <c r="D42" s="11">
        <v>1304</v>
      </c>
      <c r="E42" s="9">
        <f t="shared" si="0"/>
        <v>-2159</v>
      </c>
      <c r="F42" s="10">
        <f t="shared" si="1"/>
        <v>37.655212243719319</v>
      </c>
      <c r="G42" s="49"/>
    </row>
    <row r="43" spans="1:222" ht="28.5" customHeight="1">
      <c r="A43" s="62"/>
      <c r="B43" s="34" t="s">
        <v>8</v>
      </c>
      <c r="C43" s="11">
        <v>-79416</v>
      </c>
      <c r="D43" s="11">
        <v>-33964</v>
      </c>
      <c r="E43" s="9">
        <f t="shared" si="0"/>
        <v>45452</v>
      </c>
      <c r="F43" s="10">
        <f t="shared" si="1"/>
        <v>42.767200564118063</v>
      </c>
      <c r="G43" s="49"/>
    </row>
    <row r="44" spans="1:222" s="5" customFormat="1" ht="16.5" customHeight="1" thickBot="1">
      <c r="A44" s="63" t="s">
        <v>30</v>
      </c>
      <c r="B44" s="64"/>
      <c r="C44" s="16">
        <f>C37+C38</f>
        <v>14563918</v>
      </c>
      <c r="D44" s="16">
        <f>D37+D38</f>
        <v>16131874</v>
      </c>
      <c r="E44" s="17">
        <f t="shared" si="0"/>
        <v>1567956</v>
      </c>
      <c r="F44" s="21">
        <f t="shared" si="1"/>
        <v>110.76603150333584</v>
      </c>
      <c r="G44" s="48"/>
    </row>
    <row r="45" spans="1:222" ht="14.25" customHeight="1">
      <c r="B45" s="20"/>
    </row>
    <row r="46" spans="1:222" ht="12" customHeight="1">
      <c r="B46" s="20"/>
    </row>
  </sheetData>
  <mergeCells count="9">
    <mergeCell ref="E1:F1"/>
    <mergeCell ref="A2:F2"/>
    <mergeCell ref="A38:A43"/>
    <mergeCell ref="A44:B44"/>
    <mergeCell ref="A13:A15"/>
    <mergeCell ref="A37:B37"/>
    <mergeCell ref="E3:F3"/>
    <mergeCell ref="A26:A29"/>
    <mergeCell ref="A16:A18"/>
  </mergeCells>
  <pageMargins left="0" right="0.19685039370078741" top="0.23622047244094491" bottom="0.23622047244094491" header="0.15748031496062992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</vt:lpstr>
      <vt:lpstr>лист!Область_печати</vt:lpstr>
    </vt:vector>
  </TitlesOfParts>
  <Company>I'm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StDoh</dc:creator>
  <cp:lastModifiedBy>Makarova</cp:lastModifiedBy>
  <cp:lastPrinted>2024-11-06T08:37:42Z</cp:lastPrinted>
  <dcterms:created xsi:type="dcterms:W3CDTF">2002-11-26T08:28:37Z</dcterms:created>
  <dcterms:modified xsi:type="dcterms:W3CDTF">2024-11-19T12:13:28Z</dcterms:modified>
</cp:coreProperties>
</file>