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лист!$A$1:$F$43</definedName>
  </definedNames>
  <calcPr calcId="124519" iterate="1"/>
</workbook>
</file>

<file path=xl/calcChain.xml><?xml version="1.0" encoding="utf-8"?>
<calcChain xmlns="http://schemas.openxmlformats.org/spreadsheetml/2006/main">
  <c r="D43" i="7"/>
  <c r="C38"/>
  <c r="D38"/>
  <c r="D16"/>
  <c r="D21"/>
  <c r="D13"/>
  <c r="C37"/>
  <c r="C21"/>
  <c r="C5"/>
  <c r="F27"/>
  <c r="F23"/>
  <c r="F24"/>
  <c r="F25"/>
  <c r="F26"/>
  <c r="F28"/>
  <c r="F29"/>
  <c r="F30"/>
  <c r="F31"/>
  <c r="F32"/>
  <c r="F33"/>
  <c r="F34"/>
  <c r="F35"/>
  <c r="F36"/>
  <c r="F39"/>
  <c r="F41"/>
  <c r="F42"/>
  <c r="F18"/>
  <c r="D5" l="1"/>
  <c r="D37" s="1"/>
  <c r="E40"/>
  <c r="F38" l="1"/>
  <c r="F8" l="1"/>
  <c r="F9"/>
  <c r="F10"/>
  <c r="F11"/>
  <c r="F12"/>
  <c r="F13"/>
  <c r="F14"/>
  <c r="F15"/>
  <c r="F16"/>
  <c r="F17"/>
  <c r="F21" l="1"/>
  <c r="F37"/>
  <c r="C43" l="1"/>
  <c r="F43" l="1"/>
  <c r="E8" l="1"/>
  <c r="F6" l="1"/>
  <c r="F7"/>
  <c r="E6"/>
  <c r="E7"/>
  <c r="E9"/>
  <c r="E10"/>
  <c r="E11"/>
  <c r="E12"/>
  <c r="E13"/>
  <c r="E14"/>
  <c r="E15"/>
  <c r="E16"/>
  <c r="E17"/>
  <c r="E18"/>
  <c r="E19"/>
  <c r="E20"/>
  <c r="E22"/>
  <c r="E23"/>
  <c r="E24"/>
  <c r="E25"/>
  <c r="E26"/>
  <c r="E27"/>
  <c r="E28"/>
  <c r="E29"/>
  <c r="E30"/>
  <c r="E31"/>
  <c r="E32"/>
  <c r="E33"/>
  <c r="E34"/>
  <c r="E35"/>
  <c r="E36"/>
  <c r="E39"/>
  <c r="E41"/>
  <c r="E42"/>
  <c r="E21" l="1"/>
  <c r="E38"/>
  <c r="E5"/>
  <c r="F5"/>
  <c r="E37" l="1"/>
  <c r="E43" l="1"/>
</calcChain>
</file>

<file path=xl/sharedStrings.xml><?xml version="1.0" encoding="utf-8"?>
<sst xmlns="http://schemas.openxmlformats.org/spreadsheetml/2006/main" count="53" uniqueCount="50">
  <si>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</si>
  <si>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</si>
  <si>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</si>
  <si>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</si>
  <si>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</si>
  <si>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</si>
  <si>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</si>
  <si>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</si>
  <si>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</si>
  <si>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</si>
  <si>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</si>
  <si>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</si>
  <si>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</si>
  <si>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</si>
  <si>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</si>
  <si>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</si>
  <si>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</si>
  <si>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</si>
  <si>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</si>
  <si>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</si>
  <si>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</si>
  <si>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</si>
  <si>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</si>
  <si>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</si>
  <si>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</si>
  <si>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</si>
  <si>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</si>
  <si>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</si>
  <si>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</si>
  <si>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</si>
  <si>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</si>
  <si>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</si>
  <si>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</si>
  <si>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</si>
  <si>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</si>
  <si>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</si>
  <si>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 выдачу разрешения на перевозку грузов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</si>
  <si>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</si>
  <si>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</si>
  <si>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</si>
  <si>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</si>
  <si>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</si>
  <si>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</si>
  <si>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</si>
  <si>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2</t>
  </si>
  <si>
    <t>Безвозмездные поступления от государственных (муниципальных) организаций</t>
  </si>
  <si>
    <t xml:space="preserve">Сравнительный анализ поступления доходов в бюджет города Ставрополя за январь-май 2022-2023 гг.                                                                                                                                 </t>
  </si>
  <si>
    <t>Поступило за                            январь - май        2022 года</t>
  </si>
  <si>
    <t>Поступило за                    январь - май       2023 года</t>
  </si>
  <si>
    <t>-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</si>
</sst>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/>
    <xf numFmtId="0" fontId="1" fillId="0" borderId="0" xfId="0" applyFont="1" applyFill="1" applyAlignment="1">
      <alignment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4" fontId="5" fillId="0" borderId="16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5"/>
  <sheetViews>
    <sheetView tabSelected="1" view="pageBreakPreview" zoomScale="110" zoomScaleSheetLayoutView="110" workbookViewId="0">
      <selection sqref="A1:F43"/>
    </sheetView>
  </sheetViews>
  <sheetFormatPr defaultColWidth="9.140625" defaultRowHeight="12.75"/>
  <cols>
    <col min="1" max="1" width="4.42578125" style="7" customWidth="1"/>
    <col min="2" max="2" width="64.85546875" style="5" customWidth="1"/>
    <col min="3" max="3" width="12.42578125" style="8" customWidth="1"/>
    <col min="4" max="4" width="12.140625" style="8" customWidth="1"/>
    <col min="5" max="5" width="11.28515625" style="8" customWidth="1"/>
    <col min="6" max="6" width="9.5703125" style="8" customWidth="1"/>
    <col min="7" max="16384" width="9.140625" style="8"/>
  </cols>
  <sheetData>
    <row r="1" spans="1:221" ht="15.75">
      <c r="B1" s="35"/>
      <c r="E1" s="47" t="s">
        <v>44</v>
      </c>
      <c r="F1" s="47"/>
    </row>
    <row r="2" spans="1:221" ht="16.5" customHeight="1">
      <c r="A2" s="48" t="s">
        <v>46</v>
      </c>
      <c r="B2" s="49"/>
      <c r="C2" s="49"/>
      <c r="D2" s="49"/>
      <c r="E2" s="49"/>
      <c r="F2" s="49"/>
    </row>
    <row r="3" spans="1:221" ht="16.149999999999999" customHeight="1" thickBot="1">
      <c r="E3" s="61" t="s">
        <v>38</v>
      </c>
      <c r="F3" s="61"/>
    </row>
    <row r="4" spans="1:221" ht="53.25" customHeight="1">
      <c r="A4" s="34" t="s">
        <v>30</v>
      </c>
      <c r="B4" s="20" t="s">
        <v>31</v>
      </c>
      <c r="C4" s="12" t="s">
        <v>47</v>
      </c>
      <c r="D4" s="42" t="s">
        <v>48</v>
      </c>
      <c r="E4" s="13" t="s">
        <v>12</v>
      </c>
      <c r="F4" s="19" t="s">
        <v>29</v>
      </c>
    </row>
    <row r="5" spans="1:221" s="3" customFormat="1" ht="17.45" customHeight="1">
      <c r="A5" s="16"/>
      <c r="B5" s="10" t="s">
        <v>7</v>
      </c>
      <c r="C5" s="21">
        <f>C6+C7+C8+C9+C10+C11+C12+C13+C16+C20</f>
        <v>1680086</v>
      </c>
      <c r="D5" s="21">
        <f>D6+D7+D8+D9+D10+D11+D12+D13+D16+D20</f>
        <v>1668829</v>
      </c>
      <c r="E5" s="21">
        <f>D5-C5</f>
        <v>-11257</v>
      </c>
      <c r="F5" s="22">
        <f>D5/C5*100</f>
        <v>99.329974775100794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4">
        <v>1</v>
      </c>
      <c r="B6" s="1" t="s">
        <v>0</v>
      </c>
      <c r="C6" s="26">
        <v>1027140</v>
      </c>
      <c r="D6" s="23">
        <v>1065930</v>
      </c>
      <c r="E6" s="24">
        <f t="shared" ref="E6:E43" si="0">D6-C6</f>
        <v>38790</v>
      </c>
      <c r="F6" s="25">
        <f t="shared" ref="F6:F43" si="1">D6/C6*100</f>
        <v>103.77650563701151</v>
      </c>
    </row>
    <row r="7" spans="1:221" ht="15.75">
      <c r="A7" s="14">
        <v>2</v>
      </c>
      <c r="B7" s="1" t="s">
        <v>23</v>
      </c>
      <c r="C7" s="26">
        <v>11664</v>
      </c>
      <c r="D7" s="26">
        <v>11887</v>
      </c>
      <c r="E7" s="24">
        <f t="shared" si="0"/>
        <v>223</v>
      </c>
      <c r="F7" s="25">
        <f t="shared" si="1"/>
        <v>101.91186556927299</v>
      </c>
    </row>
    <row r="8" spans="1:221" ht="24" customHeight="1">
      <c r="A8" s="14">
        <v>3</v>
      </c>
      <c r="B8" s="1" t="s">
        <v>42</v>
      </c>
      <c r="C8" s="26">
        <v>287051</v>
      </c>
      <c r="D8" s="23">
        <v>329765</v>
      </c>
      <c r="E8" s="24">
        <f t="shared" si="0"/>
        <v>42714</v>
      </c>
      <c r="F8" s="25">
        <f t="shared" si="1"/>
        <v>114.88028259786589</v>
      </c>
    </row>
    <row r="9" spans="1:221" ht="15.75">
      <c r="A9" s="38">
        <v>4</v>
      </c>
      <c r="B9" s="1" t="s">
        <v>5</v>
      </c>
      <c r="C9" s="26">
        <v>221</v>
      </c>
      <c r="D9" s="26">
        <v>-5742</v>
      </c>
      <c r="E9" s="24">
        <f t="shared" si="0"/>
        <v>-5963</v>
      </c>
      <c r="F9" s="25">
        <f t="shared" si="1"/>
        <v>-2598.190045248869</v>
      </c>
    </row>
    <row r="10" spans="1:221" ht="15.75">
      <c r="A10" s="38">
        <v>5</v>
      </c>
      <c r="B10" s="1" t="s">
        <v>6</v>
      </c>
      <c r="C10" s="26">
        <v>28710</v>
      </c>
      <c r="D10" s="26">
        <v>6541</v>
      </c>
      <c r="E10" s="24">
        <f t="shared" si="0"/>
        <v>-22169</v>
      </c>
      <c r="F10" s="25">
        <f t="shared" si="1"/>
        <v>22.783002438174851</v>
      </c>
    </row>
    <row r="11" spans="1:221" ht="15.6" customHeight="1">
      <c r="A11" s="38">
        <v>6</v>
      </c>
      <c r="B11" s="1" t="s">
        <v>17</v>
      </c>
      <c r="C11" s="26">
        <v>62946</v>
      </c>
      <c r="D11" s="23">
        <v>47661</v>
      </c>
      <c r="E11" s="24">
        <f t="shared" si="0"/>
        <v>-15285</v>
      </c>
      <c r="F11" s="25">
        <f t="shared" si="1"/>
        <v>75.717281479363265</v>
      </c>
    </row>
    <row r="12" spans="1:221" ht="15.75">
      <c r="A12" s="38">
        <v>7</v>
      </c>
      <c r="B12" s="1" t="s">
        <v>1</v>
      </c>
      <c r="C12" s="26">
        <v>57962</v>
      </c>
      <c r="D12" s="26">
        <v>27583</v>
      </c>
      <c r="E12" s="24">
        <f t="shared" si="0"/>
        <v>-30379</v>
      </c>
      <c r="F12" s="25">
        <f t="shared" si="1"/>
        <v>47.58807494565405</v>
      </c>
    </row>
    <row r="13" spans="1:221" ht="15.75">
      <c r="A13" s="54">
        <v>8</v>
      </c>
      <c r="B13" s="1" t="s">
        <v>15</v>
      </c>
      <c r="C13" s="23">
        <v>166999</v>
      </c>
      <c r="D13" s="23">
        <f>D14+D15</f>
        <v>145383</v>
      </c>
      <c r="E13" s="24">
        <f t="shared" si="0"/>
        <v>-21616</v>
      </c>
      <c r="F13" s="25">
        <f t="shared" si="1"/>
        <v>87.056209917424653</v>
      </c>
    </row>
    <row r="14" spans="1:221" s="37" customFormat="1" ht="15.75">
      <c r="A14" s="57"/>
      <c r="B14" s="18" t="s">
        <v>26</v>
      </c>
      <c r="C14" s="29">
        <v>153858</v>
      </c>
      <c r="D14" s="27">
        <v>138721</v>
      </c>
      <c r="E14" s="28">
        <f t="shared" si="0"/>
        <v>-15137</v>
      </c>
      <c r="F14" s="40">
        <f t="shared" si="1"/>
        <v>90.161707548518763</v>
      </c>
    </row>
    <row r="15" spans="1:221" s="37" customFormat="1" ht="15.75">
      <c r="A15" s="58"/>
      <c r="B15" s="18" t="s">
        <v>25</v>
      </c>
      <c r="C15" s="29">
        <v>13141</v>
      </c>
      <c r="D15" s="27">
        <v>6662</v>
      </c>
      <c r="E15" s="28">
        <f t="shared" si="0"/>
        <v>-6479</v>
      </c>
      <c r="F15" s="40">
        <f t="shared" si="1"/>
        <v>50.696294041549351</v>
      </c>
    </row>
    <row r="16" spans="1:221" ht="15.75">
      <c r="A16" s="54">
        <v>9</v>
      </c>
      <c r="B16" s="1" t="s">
        <v>16</v>
      </c>
      <c r="C16" s="26">
        <v>37393</v>
      </c>
      <c r="D16" s="26">
        <f>D17+D18+D19</f>
        <v>39821</v>
      </c>
      <c r="E16" s="24">
        <f t="shared" si="0"/>
        <v>2428</v>
      </c>
      <c r="F16" s="25">
        <f t="shared" si="1"/>
        <v>106.49319391329928</v>
      </c>
    </row>
    <row r="17" spans="1:221" s="36" customFormat="1" ht="15.75">
      <c r="A17" s="55"/>
      <c r="B17" s="18" t="s">
        <v>20</v>
      </c>
      <c r="C17" s="29">
        <v>37343</v>
      </c>
      <c r="D17" s="29">
        <v>39821</v>
      </c>
      <c r="E17" s="28">
        <f t="shared" si="0"/>
        <v>2478</v>
      </c>
      <c r="F17" s="40">
        <f t="shared" si="1"/>
        <v>106.63578180649654</v>
      </c>
    </row>
    <row r="18" spans="1:221" s="36" customFormat="1" ht="15.75">
      <c r="A18" s="55"/>
      <c r="B18" s="18" t="s">
        <v>21</v>
      </c>
      <c r="C18" s="29">
        <v>50</v>
      </c>
      <c r="D18" s="29">
        <v>0</v>
      </c>
      <c r="E18" s="28">
        <f t="shared" si="0"/>
        <v>-50</v>
      </c>
      <c r="F18" s="40">
        <f t="shared" si="1"/>
        <v>0</v>
      </c>
    </row>
    <row r="19" spans="1:221" s="36" customFormat="1" ht="15.75">
      <c r="A19" s="58"/>
      <c r="B19" s="18" t="s">
        <v>36</v>
      </c>
      <c r="C19" s="29">
        <v>0</v>
      </c>
      <c r="D19" s="29">
        <v>0</v>
      </c>
      <c r="E19" s="28">
        <f t="shared" si="0"/>
        <v>0</v>
      </c>
      <c r="F19" s="46" t="s">
        <v>49</v>
      </c>
    </row>
    <row r="20" spans="1:221" ht="26.25">
      <c r="A20" s="38">
        <v>10</v>
      </c>
      <c r="B20" s="1" t="s">
        <v>40</v>
      </c>
      <c r="C20" s="26">
        <v>0</v>
      </c>
      <c r="D20" s="26">
        <v>0</v>
      </c>
      <c r="E20" s="24">
        <f t="shared" si="0"/>
        <v>0</v>
      </c>
      <c r="F20" s="46" t="s">
        <v>49</v>
      </c>
    </row>
    <row r="21" spans="1:221" s="3" customFormat="1" ht="16.899999999999999" customHeight="1">
      <c r="A21" s="17"/>
      <c r="B21" s="6" t="s">
        <v>8</v>
      </c>
      <c r="C21" s="30">
        <f>C22+C23+C24+C25+C26+C27+C30+C31+C32+C33+C34+C35+C36</f>
        <v>248566</v>
      </c>
      <c r="D21" s="30">
        <f>D22+D23+D24+D25+D26+D27+D30+D31+D32+D33+D34+D35+D36</f>
        <v>299032</v>
      </c>
      <c r="E21" s="30">
        <f>E22+E23+E24+E25+E26+E27+E30+E31+E32+E33+E34+E35+E36</f>
        <v>50466</v>
      </c>
      <c r="F21" s="22">
        <f t="shared" si="1"/>
        <v>120.30285718883516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</row>
    <row r="22" spans="1:221" ht="42" customHeight="1">
      <c r="A22" s="38">
        <v>11</v>
      </c>
      <c r="B22" s="1" t="s">
        <v>10</v>
      </c>
      <c r="C22" s="26">
        <v>0</v>
      </c>
      <c r="D22" s="26">
        <v>1510</v>
      </c>
      <c r="E22" s="24">
        <f t="shared" si="0"/>
        <v>1510</v>
      </c>
      <c r="F22" s="45" t="s">
        <v>49</v>
      </c>
    </row>
    <row r="23" spans="1:221" ht="52.5" customHeight="1">
      <c r="A23" s="38">
        <v>12</v>
      </c>
      <c r="B23" s="1" t="s">
        <v>27</v>
      </c>
      <c r="C23" s="26">
        <v>136796</v>
      </c>
      <c r="D23" s="26">
        <v>161052</v>
      </c>
      <c r="E23" s="24">
        <f t="shared" si="0"/>
        <v>24256</v>
      </c>
      <c r="F23" s="25">
        <f t="shared" si="1"/>
        <v>117.73151261732799</v>
      </c>
    </row>
    <row r="24" spans="1:221" ht="50.25" customHeight="1">
      <c r="A24" s="15" t="s">
        <v>41</v>
      </c>
      <c r="B24" s="2" t="s">
        <v>35</v>
      </c>
      <c r="C24" s="23">
        <v>3833</v>
      </c>
      <c r="D24" s="23">
        <v>4153</v>
      </c>
      <c r="E24" s="24">
        <f t="shared" si="0"/>
        <v>320</v>
      </c>
      <c r="F24" s="25">
        <f t="shared" si="1"/>
        <v>108.34855204800418</v>
      </c>
    </row>
    <row r="25" spans="1:221" ht="47.25" customHeight="1">
      <c r="A25" s="39">
        <v>14</v>
      </c>
      <c r="B25" s="1" t="s">
        <v>28</v>
      </c>
      <c r="C25" s="26">
        <v>34570</v>
      </c>
      <c r="D25" s="26">
        <v>22157</v>
      </c>
      <c r="E25" s="24">
        <f t="shared" si="0"/>
        <v>-12413</v>
      </c>
      <c r="F25" s="25">
        <f t="shared" si="1"/>
        <v>64.093144344807641</v>
      </c>
    </row>
    <row r="26" spans="1:221" ht="40.9" customHeight="1">
      <c r="A26" s="43">
        <v>15</v>
      </c>
      <c r="B26" s="1" t="s">
        <v>11</v>
      </c>
      <c r="C26" s="26">
        <v>3535</v>
      </c>
      <c r="D26" s="26">
        <v>3627</v>
      </c>
      <c r="E26" s="24">
        <f t="shared" si="0"/>
        <v>92</v>
      </c>
      <c r="F26" s="25">
        <f t="shared" si="1"/>
        <v>102.60254596888261</v>
      </c>
    </row>
    <row r="27" spans="1:221" ht="27" customHeight="1">
      <c r="A27" s="54">
        <v>16</v>
      </c>
      <c r="B27" s="1" t="s">
        <v>39</v>
      </c>
      <c r="C27" s="26">
        <v>1044</v>
      </c>
      <c r="D27" s="26">
        <v>1605</v>
      </c>
      <c r="E27" s="24">
        <f t="shared" si="0"/>
        <v>561</v>
      </c>
      <c r="F27" s="25">
        <f t="shared" si="1"/>
        <v>153.73563218390805</v>
      </c>
    </row>
    <row r="28" spans="1:221" s="36" customFormat="1" ht="27" customHeight="1">
      <c r="A28" s="55"/>
      <c r="B28" s="18" t="s">
        <v>43</v>
      </c>
      <c r="C28" s="29">
        <v>18</v>
      </c>
      <c r="D28" s="29">
        <v>407</v>
      </c>
      <c r="E28" s="28">
        <f t="shared" si="0"/>
        <v>389</v>
      </c>
      <c r="F28" s="40">
        <f t="shared" si="1"/>
        <v>2261.1111111111109</v>
      </c>
    </row>
    <row r="29" spans="1:221" s="36" customFormat="1" ht="15.6" customHeight="1">
      <c r="A29" s="56"/>
      <c r="B29" s="18" t="s">
        <v>19</v>
      </c>
      <c r="C29" s="29">
        <v>1026</v>
      </c>
      <c r="D29" s="29">
        <v>1198</v>
      </c>
      <c r="E29" s="28">
        <f t="shared" si="0"/>
        <v>172</v>
      </c>
      <c r="F29" s="40">
        <f t="shared" si="1"/>
        <v>116.76413255360625</v>
      </c>
    </row>
    <row r="30" spans="1:221" ht="15" customHeight="1">
      <c r="A30" s="38">
        <v>17</v>
      </c>
      <c r="B30" s="1" t="s">
        <v>18</v>
      </c>
      <c r="C30" s="26">
        <v>1489</v>
      </c>
      <c r="D30" s="26">
        <v>1288</v>
      </c>
      <c r="E30" s="24">
        <f t="shared" si="0"/>
        <v>-201</v>
      </c>
      <c r="F30" s="25">
        <f t="shared" si="1"/>
        <v>86.501007387508395</v>
      </c>
    </row>
    <row r="31" spans="1:221" ht="26.25">
      <c r="A31" s="38">
        <v>18</v>
      </c>
      <c r="B31" s="1" t="s">
        <v>14</v>
      </c>
      <c r="C31" s="23">
        <v>8377</v>
      </c>
      <c r="D31" s="23">
        <v>15348</v>
      </c>
      <c r="E31" s="24">
        <f t="shared" si="0"/>
        <v>6971</v>
      </c>
      <c r="F31" s="25">
        <f t="shared" si="1"/>
        <v>183.21594843022561</v>
      </c>
    </row>
    <row r="32" spans="1:221" ht="58.5" customHeight="1">
      <c r="A32" s="38">
        <v>19</v>
      </c>
      <c r="B32" s="1" t="s">
        <v>24</v>
      </c>
      <c r="C32" s="26">
        <v>6154</v>
      </c>
      <c r="D32" s="26">
        <v>14935</v>
      </c>
      <c r="E32" s="24">
        <f t="shared" si="0"/>
        <v>8781</v>
      </c>
      <c r="F32" s="25">
        <f t="shared" si="1"/>
        <v>242.6876828079298</v>
      </c>
    </row>
    <row r="33" spans="1:221" ht="26.25" customHeight="1">
      <c r="A33" s="38">
        <v>20</v>
      </c>
      <c r="B33" s="1" t="s">
        <v>32</v>
      </c>
      <c r="C33" s="26">
        <v>34446</v>
      </c>
      <c r="D33" s="26">
        <v>58900</v>
      </c>
      <c r="E33" s="24">
        <f t="shared" si="0"/>
        <v>24454</v>
      </c>
      <c r="F33" s="25">
        <f t="shared" si="1"/>
        <v>170.99227776810079</v>
      </c>
    </row>
    <row r="34" spans="1:221" ht="15.75">
      <c r="A34" s="38">
        <v>21</v>
      </c>
      <c r="B34" s="1" t="s">
        <v>2</v>
      </c>
      <c r="C34" s="26">
        <v>2718</v>
      </c>
      <c r="D34" s="26">
        <v>2433</v>
      </c>
      <c r="E34" s="24">
        <f t="shared" si="0"/>
        <v>-285</v>
      </c>
      <c r="F34" s="25">
        <f t="shared" si="1"/>
        <v>89.51434878587196</v>
      </c>
    </row>
    <row r="35" spans="1:221" ht="15" customHeight="1">
      <c r="A35" s="43">
        <v>22</v>
      </c>
      <c r="B35" s="1" t="s">
        <v>37</v>
      </c>
      <c r="C35" s="26">
        <v>12987</v>
      </c>
      <c r="D35" s="26">
        <v>10039</v>
      </c>
      <c r="E35" s="24">
        <f t="shared" si="0"/>
        <v>-2948</v>
      </c>
      <c r="F35" s="25">
        <f t="shared" si="1"/>
        <v>77.300377300377292</v>
      </c>
    </row>
    <row r="36" spans="1:221" ht="15" customHeight="1">
      <c r="A36" s="38">
        <v>23</v>
      </c>
      <c r="B36" s="1" t="s">
        <v>3</v>
      </c>
      <c r="C36" s="26">
        <v>2617</v>
      </c>
      <c r="D36" s="26">
        <v>1985</v>
      </c>
      <c r="E36" s="24">
        <f t="shared" si="0"/>
        <v>-632</v>
      </c>
      <c r="F36" s="25">
        <f t="shared" si="1"/>
        <v>75.850210164310283</v>
      </c>
    </row>
    <row r="37" spans="1:221" s="3" customFormat="1" ht="15.75">
      <c r="A37" s="59" t="s">
        <v>33</v>
      </c>
      <c r="B37" s="60"/>
      <c r="C37" s="30">
        <f>C5+C21</f>
        <v>1928652</v>
      </c>
      <c r="D37" s="30">
        <f>D5+D21</f>
        <v>1967861</v>
      </c>
      <c r="E37" s="21">
        <f t="shared" si="0"/>
        <v>39209</v>
      </c>
      <c r="F37" s="22">
        <f t="shared" si="1"/>
        <v>102.03297432610962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</row>
    <row r="38" spans="1:221" s="9" customFormat="1" ht="15.75">
      <c r="A38" s="50">
        <v>24</v>
      </c>
      <c r="B38" s="11" t="s">
        <v>4</v>
      </c>
      <c r="C38" s="30">
        <f>C39+C40+C41+C42</f>
        <v>3607583</v>
      </c>
      <c r="D38" s="30">
        <f>D39+D40+D41+D42</f>
        <v>4269633</v>
      </c>
      <c r="E38" s="21">
        <f t="shared" si="0"/>
        <v>662050</v>
      </c>
      <c r="F38" s="22">
        <f t="shared" si="1"/>
        <v>118.35162212484092</v>
      </c>
    </row>
    <row r="39" spans="1:221" ht="24.75" customHeight="1">
      <c r="A39" s="50"/>
      <c r="B39" s="1" t="s">
        <v>13</v>
      </c>
      <c r="C39" s="23">
        <v>3627404</v>
      </c>
      <c r="D39" s="23">
        <v>4339153</v>
      </c>
      <c r="E39" s="24">
        <f t="shared" si="0"/>
        <v>711749</v>
      </c>
      <c r="F39" s="25">
        <f t="shared" si="1"/>
        <v>119.62144277284803</v>
      </c>
    </row>
    <row r="40" spans="1:221" ht="14.25" customHeight="1">
      <c r="A40" s="50"/>
      <c r="B40" s="4" t="s">
        <v>45</v>
      </c>
      <c r="C40" s="23">
        <v>0</v>
      </c>
      <c r="D40" s="23">
        <v>44</v>
      </c>
      <c r="E40" s="24">
        <f t="shared" si="0"/>
        <v>44</v>
      </c>
      <c r="F40" s="45" t="s">
        <v>49</v>
      </c>
    </row>
    <row r="41" spans="1:221" ht="27" customHeight="1">
      <c r="A41" s="50"/>
      <c r="B41" s="4" t="s">
        <v>22</v>
      </c>
      <c r="C41" s="26">
        <v>1363</v>
      </c>
      <c r="D41" s="26">
        <v>3426</v>
      </c>
      <c r="E41" s="24">
        <f t="shared" si="0"/>
        <v>2063</v>
      </c>
      <c r="F41" s="25">
        <f t="shared" si="1"/>
        <v>251.35730007336758</v>
      </c>
    </row>
    <row r="42" spans="1:221" ht="26.25">
      <c r="A42" s="51"/>
      <c r="B42" s="1" t="s">
        <v>9</v>
      </c>
      <c r="C42" s="31">
        <v>-21184</v>
      </c>
      <c r="D42" s="31">
        <v>-72990</v>
      </c>
      <c r="E42" s="24">
        <f t="shared" si="0"/>
        <v>-51806</v>
      </c>
      <c r="F42" s="25">
        <f t="shared" si="1"/>
        <v>344.55249244712991</v>
      </c>
    </row>
    <row r="43" spans="1:221" s="9" customFormat="1" ht="20.45" customHeight="1" thickBot="1">
      <c r="A43" s="52" t="s">
        <v>34</v>
      </c>
      <c r="B43" s="53"/>
      <c r="C43" s="32">
        <f>C37+C38</f>
        <v>5536235</v>
      </c>
      <c r="D43" s="32">
        <f>D37+D38</f>
        <v>6237494</v>
      </c>
      <c r="E43" s="33">
        <f t="shared" si="0"/>
        <v>701259</v>
      </c>
      <c r="F43" s="44">
        <f t="shared" si="1"/>
        <v>112.66671302789713</v>
      </c>
    </row>
    <row r="44" spans="1:221" ht="14.25" customHeight="1">
      <c r="B44" s="41"/>
    </row>
    <row r="45" spans="1:221" ht="33.75" customHeight="1">
      <c r="B45" s="41"/>
    </row>
  </sheetData>
  <mergeCells count="9">
    <mergeCell ref="E1:F1"/>
    <mergeCell ref="A2:F2"/>
    <mergeCell ref="A38:A42"/>
    <mergeCell ref="A43:B43"/>
    <mergeCell ref="A27:A29"/>
    <mergeCell ref="A13:A15"/>
    <mergeCell ref="A37:B37"/>
    <mergeCell ref="A16:A19"/>
    <mergeCell ref="E3:F3"/>
  </mergeCells>
  <pageMargins left="0" right="0.19685039370078741" top="0.23622047244094491" bottom="0.23622047244094491" header="0.15748031496062992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Serikova</cp:lastModifiedBy>
  <cp:lastPrinted>2023-06-16T13:20:51Z</cp:lastPrinted>
  <dcterms:created xsi:type="dcterms:W3CDTF">2002-11-26T08:28:37Z</dcterms:created>
  <dcterms:modified xsi:type="dcterms:W3CDTF">2023-06-16T13:20:53Z</dcterms:modified>
</cp:coreProperties>
</file>